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HA MTSU\Finances\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" i="1"/>
  <c r="D24" i="1" s="1"/>
  <c r="D14" i="1"/>
  <c r="D67" i="1"/>
  <c r="D55" i="1"/>
  <c r="D52" i="1"/>
  <c r="D32" i="1"/>
  <c r="D76" i="1" l="1"/>
  <c r="D77" i="1" s="1"/>
  <c r="C41" i="1"/>
  <c r="B41" i="1"/>
  <c r="C32" i="1"/>
  <c r="B32" i="1"/>
  <c r="C14" i="1"/>
  <c r="B14" i="1"/>
  <c r="B3" i="1"/>
  <c r="C3" i="1"/>
  <c r="B70" i="1"/>
  <c r="B67" i="1"/>
  <c r="B60" i="1"/>
  <c r="B55" i="1"/>
  <c r="B52" i="1"/>
  <c r="B28" i="1"/>
  <c r="B24" i="1" l="1"/>
  <c r="C24" i="1"/>
  <c r="B76" i="1"/>
  <c r="B77" i="1" s="1"/>
  <c r="C70" i="1" l="1"/>
  <c r="C67" i="1"/>
  <c r="C60" i="1"/>
  <c r="C55" i="1"/>
  <c r="C52" i="1"/>
  <c r="C28" i="1"/>
  <c r="C76" i="1" l="1"/>
  <c r="C77" i="1" s="1"/>
</calcChain>
</file>

<file path=xl/sharedStrings.xml><?xml version="1.0" encoding="utf-8"?>
<sst xmlns="http://schemas.openxmlformats.org/spreadsheetml/2006/main" count="75" uniqueCount="75">
  <si>
    <t xml:space="preserve">           </t>
  </si>
  <si>
    <t>Revised 2-28-2020</t>
  </si>
  <si>
    <t>I. INCOME</t>
  </si>
  <si>
    <t>A. Contributed</t>
  </si>
  <si>
    <t>FY19 Surplus</t>
  </si>
  <si>
    <t>Individual Contributions</t>
  </si>
  <si>
    <t>Endowment annual allocation</t>
  </si>
  <si>
    <t>Routledge</t>
  </si>
  <si>
    <t>Scholarships/Grants/Conference</t>
  </si>
  <si>
    <t xml:space="preserve">OHR/ Editorial </t>
  </si>
  <si>
    <t>Royalties</t>
  </si>
  <si>
    <t>B. Earned</t>
  </si>
  <si>
    <t>2020 Annual Meeting sponsorships/ad/exhibits</t>
  </si>
  <si>
    <t>2020 Annual Meeting Registration items</t>
  </si>
  <si>
    <t>Individual Memberships</t>
  </si>
  <si>
    <t>Partner memberships</t>
  </si>
  <si>
    <t>Publication sales and royalties</t>
  </si>
  <si>
    <t>VHP Workshops</t>
  </si>
  <si>
    <t>Advertising</t>
  </si>
  <si>
    <t>Bank interest/Credit Card Rebates</t>
  </si>
  <si>
    <t>TOTAL INCOME</t>
  </si>
  <si>
    <t>II. EXPENDITURES</t>
  </si>
  <si>
    <t>A. Admistrative Expenditures</t>
  </si>
  <si>
    <t>Total MTSU Expense (current contract plus increase in Program Assts. Hours.)</t>
  </si>
  <si>
    <t>Program Assistant increase in hours worked</t>
  </si>
  <si>
    <t>Other Administration Expenditures</t>
  </si>
  <si>
    <t>Credit card processing fees/bank charges</t>
  </si>
  <si>
    <t>Executive office discretionary fund</t>
  </si>
  <si>
    <t>Website/Marketing</t>
  </si>
  <si>
    <t>Phone and office expenses</t>
  </si>
  <si>
    <t>Software annual fees (abstract, event, membership)</t>
  </si>
  <si>
    <t>Webinar Initiatives</t>
  </si>
  <si>
    <t>Regional Oral History Organizations Fund</t>
  </si>
  <si>
    <t>Strategic Planning Initiatives Implementation</t>
  </si>
  <si>
    <t>Annual Meeting Expenses</t>
  </si>
  <si>
    <t>Food and beverage</t>
  </si>
  <si>
    <t>Speakers/workshop leaders</t>
  </si>
  <si>
    <t>Special Event Funding</t>
  </si>
  <si>
    <t>Meeting Infrastructure</t>
  </si>
  <si>
    <t>Tours</t>
  </si>
  <si>
    <t>Advocacy</t>
  </si>
  <si>
    <t>IOHA contribution</t>
  </si>
  <si>
    <t>H-Net contribution</t>
  </si>
  <si>
    <t>Council/Leadership Expenses</t>
  </si>
  <si>
    <t>Council mid-winter and annual meeting</t>
  </si>
  <si>
    <t>President and VP travel</t>
  </si>
  <si>
    <t>Treasurer's stipend and travel</t>
  </si>
  <si>
    <t>Taskforce stipend fund</t>
  </si>
  <si>
    <t>Dues and professional fees</t>
  </si>
  <si>
    <t>ACLS membership dues</t>
  </si>
  <si>
    <t>National Humanities Alliance dues</t>
  </si>
  <si>
    <t>Accountancy services</t>
  </si>
  <si>
    <t>Liability, Event Cancellation AND D&amp;O insurance</t>
  </si>
  <si>
    <t>Legal Fees</t>
  </si>
  <si>
    <t>Membership payment to Routledge</t>
  </si>
  <si>
    <t>Publications</t>
  </si>
  <si>
    <t>Oral History Review</t>
  </si>
  <si>
    <t>Newsletter</t>
  </si>
  <si>
    <t>Scholarships and grants</t>
  </si>
  <si>
    <t>Annual meeting scholarships</t>
  </si>
  <si>
    <t>Emerging Crises research fund grant</t>
  </si>
  <si>
    <t>VHP Workshop leader fees and expenses</t>
  </si>
  <si>
    <t>TOTAL EXPENDITURES, 2020</t>
  </si>
  <si>
    <t>Income less Expenditures</t>
  </si>
  <si>
    <t>Original Approved Budget 1-17-2020</t>
  </si>
  <si>
    <t>Accessibility Accomodations</t>
  </si>
  <si>
    <t>Printing/registration supplies/app</t>
  </si>
  <si>
    <t>Grants</t>
  </si>
  <si>
    <t>NEH CARES Grant</t>
  </si>
  <si>
    <t>MTSU Contracted Payment 2020 OHA funds</t>
  </si>
  <si>
    <t>MTSU Contracted Payment 2020 NEH funds</t>
  </si>
  <si>
    <t xml:space="preserve">Digital Program Organizer </t>
  </si>
  <si>
    <t>Audio-visual (was AV equip; now licenses/staff) OHA funds</t>
  </si>
  <si>
    <t>Audio-visual (licenses/staff) NEH funds</t>
  </si>
  <si>
    <t>COVID-19/Virtual Conf. with NEH grant approved 6/17/20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</si>
</sst>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0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6" fontId="4" fillId="2" borderId="4" xfId="0" applyNumberFormat="1" applyFont="1" applyFill="1" applyBorder="1" applyAlignment="1">
      <alignment horizontal="right"/>
    </xf>
    <xf numFmtId="6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6" fontId="3" fillId="0" borderId="4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5" fontId="8" fillId="0" borderId="3" xfId="1" applyNumberFormat="1" applyFont="1" applyBorder="1"/>
    <xf numFmtId="165" fontId="8" fillId="0" borderId="0" xfId="1" applyNumberFormat="1" applyFont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6" fontId="11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0" fontId="0" fillId="0" borderId="0" xfId="0" applyFont="1" applyAlignment="1"/>
    <xf numFmtId="165" fontId="16" fillId="0" borderId="3" xfId="1" applyNumberFormat="1" applyFont="1" applyBorder="1"/>
    <xf numFmtId="165" fontId="8" fillId="0" borderId="3" xfId="1" applyNumberFormat="1" applyFont="1" applyFill="1" applyBorder="1"/>
    <xf numFmtId="44" fontId="10" fillId="2" borderId="1" xfId="1" applyFont="1" applyFill="1" applyBorder="1" applyAlignment="1">
      <alignment horizontal="left"/>
    </xf>
    <xf numFmtId="44" fontId="2" fillId="2" borderId="4" xfId="1" applyFont="1" applyFill="1" applyBorder="1" applyAlignment="1">
      <alignment horizontal="left"/>
    </xf>
    <xf numFmtId="44" fontId="16" fillId="0" borderId="3" xfId="1" applyFont="1" applyBorder="1"/>
    <xf numFmtId="44" fontId="2" fillId="2" borderId="1" xfId="1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right"/>
    </xf>
    <xf numFmtId="44" fontId="2" fillId="2" borderId="4" xfId="1" applyFont="1" applyFill="1" applyBorder="1" applyAlignment="1">
      <alignment horizontal="right"/>
    </xf>
    <xf numFmtId="44" fontId="9" fillId="0" borderId="0" xfId="1" applyFont="1" applyAlignment="1">
      <alignment wrapText="1"/>
    </xf>
    <xf numFmtId="44" fontId="9" fillId="0" borderId="0" xfId="1" applyFont="1"/>
    <xf numFmtId="44" fontId="10" fillId="0" borderId="1" xfId="1" applyFont="1" applyBorder="1" applyAlignment="1">
      <alignment horizontal="right"/>
    </xf>
    <xf numFmtId="44" fontId="2" fillId="0" borderId="4" xfId="1" applyFont="1" applyBorder="1" applyAlignment="1">
      <alignment horizontal="right"/>
    </xf>
    <xf numFmtId="44" fontId="0" fillId="0" borderId="0" xfId="1" applyFont="1" applyAlignment="1">
      <alignment wrapText="1"/>
    </xf>
    <xf numFmtId="44" fontId="0" fillId="0" borderId="0" xfId="1" applyFont="1"/>
    <xf numFmtId="44" fontId="10" fillId="2" borderId="1" xfId="1" applyFont="1" applyFill="1" applyBorder="1" applyAlignment="1">
      <alignment horizontal="right"/>
    </xf>
    <xf numFmtId="44" fontId="2" fillId="0" borderId="1" xfId="1" applyFont="1" applyBorder="1" applyAlignment="1">
      <alignment horizontal="left" wrapText="1"/>
    </xf>
    <xf numFmtId="164" fontId="10" fillId="0" borderId="1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44" fontId="2" fillId="2" borderId="1" xfId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8" fillId="0" borderId="0" xfId="1" applyNumberFormat="1" applyFont="1" applyBorder="1"/>
    <xf numFmtId="165" fontId="2" fillId="0" borderId="0" xfId="1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165" fontId="13" fillId="0" borderId="0" xfId="0" applyNumberFormat="1" applyFont="1" applyBorder="1" applyAlignment="1"/>
    <xf numFmtId="165" fontId="7" fillId="0" borderId="0" xfId="0" applyNumberFormat="1" applyFont="1" applyBorder="1" applyAlignment="1"/>
    <xf numFmtId="0" fontId="0" fillId="0" borderId="0" xfId="0" applyBorder="1" applyAlignment="1">
      <alignment wrapText="1"/>
    </xf>
    <xf numFmtId="165" fontId="14" fillId="0" borderId="0" xfId="0" applyNumberFormat="1" applyFont="1" applyBorder="1" applyAlignment="1">
      <alignment horizontal="right"/>
    </xf>
    <xf numFmtId="0" fontId="0" fillId="0" borderId="0" xfId="0" applyBorder="1"/>
    <xf numFmtId="165" fontId="14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5" fillId="0" borderId="0" xfId="0" applyFont="1" applyBorder="1"/>
    <xf numFmtId="0" fontId="0" fillId="0" borderId="0" xfId="0" applyFont="1" applyBorder="1" applyAlignment="1"/>
    <xf numFmtId="164" fontId="3" fillId="0" borderId="4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Normal="100" workbookViewId="0">
      <selection activeCell="D51" sqref="D51"/>
    </sheetView>
  </sheetViews>
  <sheetFormatPr defaultRowHeight="15.75" x14ac:dyDescent="0.25"/>
  <cols>
    <col min="1" max="1" width="53.5703125" style="24" customWidth="1"/>
    <col min="2" max="2" width="21.5703125" style="36" customWidth="1"/>
    <col min="3" max="3" width="22" customWidth="1"/>
    <col min="4" max="4" width="25.7109375" style="15" customWidth="1"/>
    <col min="5" max="5" width="29.28515625" style="24" customWidth="1"/>
    <col min="6" max="6" width="25.140625" style="24" customWidth="1"/>
  </cols>
  <sheetData>
    <row r="1" spans="1:4" ht="47.25" x14ac:dyDescent="0.25">
      <c r="A1" s="16" t="s">
        <v>0</v>
      </c>
      <c r="B1" s="16" t="s">
        <v>64</v>
      </c>
      <c r="C1" s="1" t="s">
        <v>1</v>
      </c>
      <c r="D1" s="59" t="s">
        <v>74</v>
      </c>
    </row>
    <row r="2" spans="1:4" x14ac:dyDescent="0.25">
      <c r="A2" s="17" t="s">
        <v>2</v>
      </c>
      <c r="B2" s="25"/>
      <c r="C2" s="2"/>
      <c r="D2" s="14"/>
    </row>
    <row r="3" spans="1:4" x14ac:dyDescent="0.25">
      <c r="A3" s="17" t="s">
        <v>3</v>
      </c>
      <c r="B3" s="39">
        <f>SUM(B4:B10)</f>
        <v>89800</v>
      </c>
      <c r="C3" s="40">
        <f>SUM(C4:C10)</f>
        <v>98550</v>
      </c>
      <c r="D3" s="37">
        <f>SUM(D4:D12)</f>
        <v>141510</v>
      </c>
    </row>
    <row r="4" spans="1:4" x14ac:dyDescent="0.25">
      <c r="A4" s="18" t="s">
        <v>4</v>
      </c>
      <c r="B4" s="26"/>
      <c r="C4" s="3">
        <v>2386</v>
      </c>
      <c r="D4" s="14">
        <v>2386</v>
      </c>
    </row>
    <row r="5" spans="1:4" x14ac:dyDescent="0.25">
      <c r="A5" s="19" t="s">
        <v>5</v>
      </c>
      <c r="B5" s="26"/>
      <c r="C5" s="4">
        <v>8500</v>
      </c>
      <c r="D5" s="14">
        <v>8000</v>
      </c>
    </row>
    <row r="6" spans="1:4" x14ac:dyDescent="0.25">
      <c r="A6" s="19" t="s">
        <v>6</v>
      </c>
      <c r="B6" s="27">
        <v>22800</v>
      </c>
      <c r="C6" s="5">
        <v>20664</v>
      </c>
      <c r="D6" s="14">
        <v>20664</v>
      </c>
    </row>
    <row r="7" spans="1:4" x14ac:dyDescent="0.25">
      <c r="A7" s="19" t="s">
        <v>7</v>
      </c>
      <c r="B7" s="26"/>
      <c r="C7" s="6"/>
      <c r="D7" s="14"/>
    </row>
    <row r="8" spans="1:4" x14ac:dyDescent="0.25">
      <c r="A8" s="20" t="s">
        <v>8</v>
      </c>
      <c r="B8" s="27">
        <v>10000</v>
      </c>
      <c r="C8" s="5">
        <v>10000</v>
      </c>
      <c r="D8" s="14">
        <v>10000</v>
      </c>
    </row>
    <row r="9" spans="1:4" x14ac:dyDescent="0.25">
      <c r="A9" s="20" t="s">
        <v>9</v>
      </c>
      <c r="B9" s="27">
        <v>10000</v>
      </c>
      <c r="C9" s="5">
        <v>10000</v>
      </c>
      <c r="D9" s="14">
        <v>10000</v>
      </c>
    </row>
    <row r="10" spans="1:4" x14ac:dyDescent="0.25">
      <c r="A10" s="20" t="s">
        <v>10</v>
      </c>
      <c r="B10" s="27">
        <v>47000</v>
      </c>
      <c r="C10" s="5">
        <v>47000</v>
      </c>
      <c r="D10" s="14">
        <v>47000</v>
      </c>
    </row>
    <row r="11" spans="1:4" x14ac:dyDescent="0.25">
      <c r="A11" s="19" t="s">
        <v>67</v>
      </c>
      <c r="B11" s="27"/>
      <c r="C11" s="5"/>
      <c r="D11" s="14"/>
    </row>
    <row r="12" spans="1:4" x14ac:dyDescent="0.25">
      <c r="A12" s="20" t="s">
        <v>68</v>
      </c>
      <c r="B12" s="27"/>
      <c r="C12" s="5"/>
      <c r="D12" s="38">
        <v>43460</v>
      </c>
    </row>
    <row r="13" spans="1:4" x14ac:dyDescent="0.25">
      <c r="A13" s="19"/>
      <c r="B13" s="26"/>
      <c r="C13" s="6"/>
      <c r="D13" s="14"/>
    </row>
    <row r="14" spans="1:4" x14ac:dyDescent="0.25">
      <c r="A14" s="17" t="s">
        <v>11</v>
      </c>
      <c r="B14" s="39">
        <f>SUM(B15:B22)</f>
        <v>166760</v>
      </c>
      <c r="C14" s="40">
        <f>SUM(C15:C22)</f>
        <v>168760</v>
      </c>
      <c r="D14" s="37">
        <f>SUM(D15:D22)</f>
        <v>99230</v>
      </c>
    </row>
    <row r="15" spans="1:4" x14ac:dyDescent="0.25">
      <c r="A15" s="19" t="s">
        <v>12</v>
      </c>
      <c r="B15" s="27">
        <v>20000</v>
      </c>
      <c r="C15" s="5">
        <v>22000</v>
      </c>
      <c r="D15" s="38">
        <v>12000</v>
      </c>
    </row>
    <row r="16" spans="1:4" x14ac:dyDescent="0.25">
      <c r="A16" s="19" t="s">
        <v>13</v>
      </c>
      <c r="B16" s="27">
        <v>80000</v>
      </c>
      <c r="C16" s="5">
        <v>80000</v>
      </c>
      <c r="D16" s="38">
        <v>33200</v>
      </c>
    </row>
    <row r="17" spans="1:6" x14ac:dyDescent="0.25">
      <c r="A17" s="19" t="s">
        <v>14</v>
      </c>
      <c r="B17" s="28">
        <v>45000</v>
      </c>
      <c r="C17" s="7">
        <v>45000</v>
      </c>
      <c r="D17" s="14">
        <v>40000</v>
      </c>
    </row>
    <row r="18" spans="1:6" x14ac:dyDescent="0.25">
      <c r="A18" s="19" t="s">
        <v>15</v>
      </c>
      <c r="B18" s="27">
        <v>10000</v>
      </c>
      <c r="C18" s="5">
        <v>10000</v>
      </c>
      <c r="D18" s="14">
        <v>8100</v>
      </c>
    </row>
    <row r="19" spans="1:6" x14ac:dyDescent="0.25">
      <c r="A19" s="19" t="s">
        <v>16</v>
      </c>
      <c r="B19" s="27">
        <v>3000</v>
      </c>
      <c r="C19" s="5">
        <v>3000</v>
      </c>
      <c r="D19" s="14">
        <v>1000</v>
      </c>
    </row>
    <row r="20" spans="1:6" x14ac:dyDescent="0.25">
      <c r="A20" s="19" t="s">
        <v>17</v>
      </c>
      <c r="B20" s="27">
        <v>7360</v>
      </c>
      <c r="C20" s="5">
        <v>7360</v>
      </c>
      <c r="D20" s="14">
        <v>1870</v>
      </c>
    </row>
    <row r="21" spans="1:6" x14ac:dyDescent="0.25">
      <c r="A21" s="19" t="s">
        <v>18</v>
      </c>
      <c r="B21" s="27">
        <v>500</v>
      </c>
      <c r="C21" s="5">
        <v>500</v>
      </c>
      <c r="D21" s="14">
        <v>2560</v>
      </c>
    </row>
    <row r="22" spans="1:6" x14ac:dyDescent="0.25">
      <c r="A22" s="19" t="s">
        <v>19</v>
      </c>
      <c r="B22" s="29">
        <v>900</v>
      </c>
      <c r="C22" s="8">
        <v>900</v>
      </c>
      <c r="D22" s="14">
        <v>500</v>
      </c>
    </row>
    <row r="23" spans="1:6" x14ac:dyDescent="0.25">
      <c r="A23" s="19"/>
      <c r="B23" s="26"/>
      <c r="C23" s="6"/>
      <c r="D23" s="14"/>
    </row>
    <row r="24" spans="1:6" s="46" customFormat="1" x14ac:dyDescent="0.25">
      <c r="A24" s="42" t="s">
        <v>20</v>
      </c>
      <c r="B24" s="43">
        <f>SUM(B14,B3)</f>
        <v>256560</v>
      </c>
      <c r="C24" s="44">
        <f>SUM(C14,C3)</f>
        <v>267310</v>
      </c>
      <c r="D24" s="41">
        <f>SUM(D3,D14)</f>
        <v>240740</v>
      </c>
      <c r="E24" s="45"/>
      <c r="F24" s="45"/>
    </row>
    <row r="25" spans="1:6" x14ac:dyDescent="0.25">
      <c r="A25" s="19"/>
      <c r="B25" s="26"/>
      <c r="C25" s="6"/>
      <c r="D25" s="14"/>
    </row>
    <row r="26" spans="1:6" x14ac:dyDescent="0.25">
      <c r="A26" s="17" t="s">
        <v>21</v>
      </c>
      <c r="B26" s="25"/>
      <c r="C26" s="2"/>
      <c r="D26" s="14"/>
    </row>
    <row r="27" spans="1:6" x14ac:dyDescent="0.25">
      <c r="A27" s="17" t="s">
        <v>22</v>
      </c>
      <c r="B27" s="25"/>
      <c r="C27" s="2"/>
      <c r="D27" s="14"/>
    </row>
    <row r="28" spans="1:6" s="50" customFormat="1" ht="31.5" x14ac:dyDescent="0.25">
      <c r="A28" s="42" t="s">
        <v>23</v>
      </c>
      <c r="B28" s="51">
        <f t="shared" ref="B28" si="0">SUM(B29,B31)</f>
        <v>51626</v>
      </c>
      <c r="C28" s="44">
        <f>SUM(C29,C31)</f>
        <v>51626</v>
      </c>
      <c r="D28" s="41">
        <v>51626</v>
      </c>
      <c r="E28" s="49"/>
      <c r="F28" s="49"/>
    </row>
    <row r="29" spans="1:6" x14ac:dyDescent="0.25">
      <c r="A29" s="21" t="s">
        <v>69</v>
      </c>
      <c r="B29" s="29">
        <v>48854</v>
      </c>
      <c r="C29" s="8">
        <v>48854</v>
      </c>
      <c r="D29" s="8">
        <v>24074</v>
      </c>
    </row>
    <row r="30" spans="1:6" x14ac:dyDescent="0.25">
      <c r="A30" s="21" t="s">
        <v>70</v>
      </c>
      <c r="B30" s="29"/>
      <c r="C30" s="8"/>
      <c r="D30" s="75">
        <v>24780</v>
      </c>
    </row>
    <row r="31" spans="1:6" x14ac:dyDescent="0.25">
      <c r="A31" s="21" t="s">
        <v>24</v>
      </c>
      <c r="B31" s="29">
        <v>2772</v>
      </c>
      <c r="C31" s="8">
        <v>2772</v>
      </c>
      <c r="D31" s="8">
        <v>2772</v>
      </c>
    </row>
    <row r="32" spans="1:6" s="50" customFormat="1" x14ac:dyDescent="0.25">
      <c r="A32" s="42" t="s">
        <v>25</v>
      </c>
      <c r="B32" s="47">
        <f>SUM(B33:B40)</f>
        <v>25000</v>
      </c>
      <c r="C32" s="48">
        <f>SUM(C33:C40)</f>
        <v>25000</v>
      </c>
      <c r="D32" s="41">
        <f>SUM(D33:D40)</f>
        <v>25000</v>
      </c>
      <c r="E32" s="49"/>
      <c r="F32" s="49"/>
    </row>
    <row r="33" spans="1:6" x14ac:dyDescent="0.25">
      <c r="A33" s="19" t="s">
        <v>26</v>
      </c>
      <c r="B33" s="29">
        <v>7000</v>
      </c>
      <c r="C33" s="8">
        <v>7000</v>
      </c>
      <c r="D33" s="8">
        <v>7000</v>
      </c>
    </row>
    <row r="34" spans="1:6" x14ac:dyDescent="0.25">
      <c r="A34" s="19" t="s">
        <v>27</v>
      </c>
      <c r="B34" s="29">
        <v>1500</v>
      </c>
      <c r="C34" s="8">
        <v>1500</v>
      </c>
      <c r="D34" s="8">
        <v>1500</v>
      </c>
    </row>
    <row r="35" spans="1:6" x14ac:dyDescent="0.25">
      <c r="A35" s="22" t="s">
        <v>28</v>
      </c>
      <c r="B35" s="32">
        <v>500</v>
      </c>
      <c r="C35" s="11">
        <v>500</v>
      </c>
      <c r="D35" s="11">
        <v>500</v>
      </c>
    </row>
    <row r="36" spans="1:6" x14ac:dyDescent="0.25">
      <c r="A36" s="19" t="s">
        <v>29</v>
      </c>
      <c r="B36" s="27">
        <v>500</v>
      </c>
      <c r="C36" s="5">
        <v>500</v>
      </c>
      <c r="D36" s="5">
        <v>500</v>
      </c>
    </row>
    <row r="37" spans="1:6" x14ac:dyDescent="0.25">
      <c r="A37" s="19" t="s">
        <v>30</v>
      </c>
      <c r="B37" s="27">
        <v>10000</v>
      </c>
      <c r="C37" s="5">
        <v>10000</v>
      </c>
      <c r="D37" s="5">
        <v>10000</v>
      </c>
    </row>
    <row r="38" spans="1:6" x14ac:dyDescent="0.25">
      <c r="A38" s="21" t="s">
        <v>31</v>
      </c>
      <c r="B38" s="27">
        <v>2500</v>
      </c>
      <c r="C38" s="5">
        <v>2500</v>
      </c>
      <c r="D38" s="5">
        <v>2500</v>
      </c>
    </row>
    <row r="39" spans="1:6" x14ac:dyDescent="0.25">
      <c r="A39" s="21" t="s">
        <v>32</v>
      </c>
      <c r="B39" s="27">
        <v>1000</v>
      </c>
      <c r="C39" s="5">
        <v>1000</v>
      </c>
      <c r="D39" s="5">
        <v>1000</v>
      </c>
    </row>
    <row r="40" spans="1:6" x14ac:dyDescent="0.25">
      <c r="A40" s="21" t="s">
        <v>33</v>
      </c>
      <c r="B40" s="27">
        <v>2000</v>
      </c>
      <c r="C40" s="5">
        <v>2000</v>
      </c>
      <c r="D40" s="5">
        <v>2000</v>
      </c>
    </row>
    <row r="41" spans="1:6" s="50" customFormat="1" x14ac:dyDescent="0.25">
      <c r="A41" s="52" t="s">
        <v>34</v>
      </c>
      <c r="B41" s="53">
        <f>SUM(B42:B50)</f>
        <v>78450</v>
      </c>
      <c r="C41" s="54">
        <f>SUM(C42:C50)</f>
        <v>80450</v>
      </c>
      <c r="D41" s="37">
        <f>SUM(D42:D51)</f>
        <v>48710</v>
      </c>
      <c r="E41" s="49"/>
      <c r="F41" s="49"/>
    </row>
    <row r="42" spans="1:6" ht="31.5" x14ac:dyDescent="0.25">
      <c r="A42" s="21" t="s">
        <v>72</v>
      </c>
      <c r="B42" s="27">
        <v>18000</v>
      </c>
      <c r="C42" s="5">
        <v>18000</v>
      </c>
      <c r="D42" s="14">
        <v>7440</v>
      </c>
      <c r="F42" s="57"/>
    </row>
    <row r="43" spans="1:6" x14ac:dyDescent="0.25">
      <c r="A43" s="21" t="s">
        <v>73</v>
      </c>
      <c r="B43" s="27"/>
      <c r="C43" s="5"/>
      <c r="D43" s="38">
        <v>1800</v>
      </c>
      <c r="F43" s="57"/>
    </row>
    <row r="44" spans="1:6" x14ac:dyDescent="0.25">
      <c r="A44" s="21" t="s">
        <v>35</v>
      </c>
      <c r="B44" s="27">
        <v>33150</v>
      </c>
      <c r="C44" s="5">
        <v>33150</v>
      </c>
      <c r="D44" s="14">
        <v>0</v>
      </c>
    </row>
    <row r="45" spans="1:6" x14ac:dyDescent="0.25">
      <c r="A45" s="21" t="s">
        <v>36</v>
      </c>
      <c r="B45" s="27">
        <v>11000</v>
      </c>
      <c r="C45" s="5">
        <v>11000</v>
      </c>
      <c r="D45" s="14">
        <v>11600</v>
      </c>
    </row>
    <row r="46" spans="1:6" x14ac:dyDescent="0.25">
      <c r="A46" s="21" t="s">
        <v>37</v>
      </c>
      <c r="B46" s="27"/>
      <c r="C46" s="5">
        <v>2000</v>
      </c>
      <c r="D46" s="14">
        <v>4300</v>
      </c>
    </row>
    <row r="47" spans="1:6" x14ac:dyDescent="0.25">
      <c r="A47" s="21" t="s">
        <v>38</v>
      </c>
      <c r="B47" s="27">
        <v>8400</v>
      </c>
      <c r="C47" s="5">
        <v>8400</v>
      </c>
      <c r="D47" s="14">
        <v>0</v>
      </c>
    </row>
    <row r="48" spans="1:6" x14ac:dyDescent="0.25">
      <c r="A48" s="21" t="s">
        <v>66</v>
      </c>
      <c r="B48" s="29">
        <v>5000</v>
      </c>
      <c r="C48" s="8">
        <v>5000</v>
      </c>
      <c r="D48" s="14">
        <v>2500</v>
      </c>
    </row>
    <row r="49" spans="1:4" x14ac:dyDescent="0.25">
      <c r="A49" s="21" t="s">
        <v>39</v>
      </c>
      <c r="B49" s="33">
        <v>2900</v>
      </c>
      <c r="C49" s="4">
        <v>2900</v>
      </c>
      <c r="D49" s="14">
        <v>1250</v>
      </c>
    </row>
    <row r="50" spans="1:4" x14ac:dyDescent="0.25">
      <c r="A50" s="21" t="s">
        <v>65</v>
      </c>
      <c r="B50" s="33"/>
      <c r="C50" s="4"/>
      <c r="D50" s="14">
        <v>2940</v>
      </c>
    </row>
    <row r="51" spans="1:4" x14ac:dyDescent="0.25">
      <c r="A51" s="21" t="s">
        <v>71</v>
      </c>
      <c r="B51" s="33"/>
      <c r="C51" s="4"/>
      <c r="D51" s="38">
        <v>16880</v>
      </c>
    </row>
    <row r="52" spans="1:4" x14ac:dyDescent="0.25">
      <c r="A52" s="17" t="s">
        <v>40</v>
      </c>
      <c r="B52" s="30">
        <f>SUM(B53:B54)</f>
        <v>1500</v>
      </c>
      <c r="C52" s="9">
        <f>SUM(C53:C54)</f>
        <v>1750</v>
      </c>
      <c r="D52" s="37">
        <f>SUM(D53:D54)</f>
        <v>1750</v>
      </c>
    </row>
    <row r="53" spans="1:4" x14ac:dyDescent="0.25">
      <c r="A53" s="19" t="s">
        <v>41</v>
      </c>
      <c r="B53" s="27">
        <v>1500</v>
      </c>
      <c r="C53" s="5">
        <v>1500</v>
      </c>
      <c r="D53" s="5">
        <v>1500</v>
      </c>
    </row>
    <row r="54" spans="1:4" x14ac:dyDescent="0.25">
      <c r="A54" s="21" t="s">
        <v>42</v>
      </c>
      <c r="B54" s="34"/>
      <c r="C54" s="12">
        <v>250</v>
      </c>
      <c r="D54" s="12">
        <v>250</v>
      </c>
    </row>
    <row r="55" spans="1:4" x14ac:dyDescent="0.25">
      <c r="A55" s="17" t="s">
        <v>43</v>
      </c>
      <c r="B55" s="30">
        <f>SUM(B56:B59)</f>
        <v>24000</v>
      </c>
      <c r="C55" s="9">
        <f>SUM(C56:C59)</f>
        <v>24000</v>
      </c>
      <c r="D55" s="37">
        <f>SUM(D56:D59)</f>
        <v>14500</v>
      </c>
    </row>
    <row r="56" spans="1:4" x14ac:dyDescent="0.25">
      <c r="A56" s="19" t="s">
        <v>44</v>
      </c>
      <c r="B56" s="27">
        <v>17000</v>
      </c>
      <c r="C56" s="5">
        <v>17000</v>
      </c>
      <c r="D56" s="14">
        <v>8500</v>
      </c>
    </row>
    <row r="57" spans="1:4" x14ac:dyDescent="0.25">
      <c r="A57" s="19" t="s">
        <v>45</v>
      </c>
      <c r="B57" s="27">
        <v>3000</v>
      </c>
      <c r="C57" s="5">
        <v>3000</v>
      </c>
      <c r="D57" s="14">
        <v>3000</v>
      </c>
    </row>
    <row r="58" spans="1:4" x14ac:dyDescent="0.25">
      <c r="A58" s="21" t="s">
        <v>46</v>
      </c>
      <c r="B58" s="27">
        <v>3000</v>
      </c>
      <c r="C58" s="5">
        <v>3000</v>
      </c>
      <c r="D58" s="14">
        <v>2000</v>
      </c>
    </row>
    <row r="59" spans="1:4" x14ac:dyDescent="0.25">
      <c r="A59" s="19" t="s">
        <v>47</v>
      </c>
      <c r="B59" s="27">
        <v>1000</v>
      </c>
      <c r="C59" s="5">
        <v>1000</v>
      </c>
      <c r="D59" s="14">
        <v>1000</v>
      </c>
    </row>
    <row r="60" spans="1:4" x14ac:dyDescent="0.25">
      <c r="A60" s="17" t="s">
        <v>48</v>
      </c>
      <c r="B60" s="30">
        <f t="shared" ref="B60" si="1">SUM(B61,B62,B63,B64, B65)</f>
        <v>11140</v>
      </c>
      <c r="C60" s="9">
        <f t="shared" ref="C60" si="2">SUM(C61,C62,C63,C64, C65)</f>
        <v>11140</v>
      </c>
      <c r="D60" s="37">
        <v>11140</v>
      </c>
    </row>
    <row r="61" spans="1:4" x14ac:dyDescent="0.25">
      <c r="A61" s="19" t="s">
        <v>49</v>
      </c>
      <c r="B61" s="27">
        <v>990</v>
      </c>
      <c r="C61" s="5">
        <v>990</v>
      </c>
      <c r="D61" s="5">
        <v>990</v>
      </c>
    </row>
    <row r="62" spans="1:4" x14ac:dyDescent="0.25">
      <c r="A62" s="19" t="s">
        <v>50</v>
      </c>
      <c r="B62" s="27">
        <v>650</v>
      </c>
      <c r="C62" s="5">
        <v>650</v>
      </c>
      <c r="D62" s="5">
        <v>650</v>
      </c>
    </row>
    <row r="63" spans="1:4" x14ac:dyDescent="0.25">
      <c r="A63" s="19" t="s">
        <v>51</v>
      </c>
      <c r="B63" s="27">
        <v>5500</v>
      </c>
      <c r="C63" s="5">
        <v>5500</v>
      </c>
      <c r="D63" s="5">
        <v>5500</v>
      </c>
    </row>
    <row r="64" spans="1:4" x14ac:dyDescent="0.25">
      <c r="A64" s="21" t="s">
        <v>52</v>
      </c>
      <c r="B64" s="27">
        <v>3500</v>
      </c>
      <c r="C64" s="5">
        <v>3500</v>
      </c>
      <c r="D64" s="5">
        <v>3500</v>
      </c>
    </row>
    <row r="65" spans="1:6" x14ac:dyDescent="0.25">
      <c r="A65" s="21" t="s">
        <v>53</v>
      </c>
      <c r="B65" s="27">
        <v>500</v>
      </c>
      <c r="C65" s="5">
        <v>500</v>
      </c>
      <c r="D65" s="5">
        <v>500</v>
      </c>
    </row>
    <row r="66" spans="1:6" x14ac:dyDescent="0.25">
      <c r="A66" s="17" t="s">
        <v>54</v>
      </c>
      <c r="B66" s="30">
        <v>30170</v>
      </c>
      <c r="C66" s="9">
        <v>30170</v>
      </c>
      <c r="D66" s="37">
        <v>30170</v>
      </c>
    </row>
    <row r="67" spans="1:6" x14ac:dyDescent="0.25">
      <c r="A67" s="17" t="s">
        <v>55</v>
      </c>
      <c r="B67" s="30">
        <f t="shared" ref="B67" si="3">SUM(B68,B69)</f>
        <v>16350</v>
      </c>
      <c r="C67" s="9">
        <f t="shared" ref="C67" si="4">SUM(C68,C69)</f>
        <v>16350</v>
      </c>
      <c r="D67" s="37">
        <f>SUM(D68:D69)</f>
        <v>14600</v>
      </c>
    </row>
    <row r="68" spans="1:6" x14ac:dyDescent="0.25">
      <c r="A68" s="19" t="s">
        <v>56</v>
      </c>
      <c r="B68" s="27">
        <v>12350</v>
      </c>
      <c r="C68" s="5">
        <v>12350</v>
      </c>
      <c r="D68" s="14">
        <v>12350</v>
      </c>
    </row>
    <row r="69" spans="1:6" x14ac:dyDescent="0.25">
      <c r="A69" s="19" t="s">
        <v>57</v>
      </c>
      <c r="B69" s="27">
        <v>4000</v>
      </c>
      <c r="C69" s="5">
        <v>4000</v>
      </c>
      <c r="D69" s="14">
        <v>2250</v>
      </c>
    </row>
    <row r="70" spans="1:6" x14ac:dyDescent="0.25">
      <c r="A70" s="17" t="s">
        <v>58</v>
      </c>
      <c r="B70" s="31">
        <f t="shared" ref="B70" si="5">SUM(B71,B72)</f>
        <v>15500</v>
      </c>
      <c r="C70" s="10">
        <f t="shared" ref="C70" si="6">SUM(C71,C72)</f>
        <v>15500</v>
      </c>
      <c r="D70" s="37">
        <v>4000</v>
      </c>
    </row>
    <row r="71" spans="1:6" x14ac:dyDescent="0.25">
      <c r="A71" s="19" t="s">
        <v>59</v>
      </c>
      <c r="B71" s="27">
        <v>11500</v>
      </c>
      <c r="C71" s="5">
        <v>11500</v>
      </c>
      <c r="D71" s="14">
        <v>0</v>
      </c>
    </row>
    <row r="72" spans="1:6" x14ac:dyDescent="0.25">
      <c r="A72" s="19" t="s">
        <v>60</v>
      </c>
      <c r="B72" s="27">
        <v>4000</v>
      </c>
      <c r="C72" s="5">
        <v>4000</v>
      </c>
      <c r="D72" s="14">
        <v>4000</v>
      </c>
    </row>
    <row r="73" spans="1:6" x14ac:dyDescent="0.25">
      <c r="A73" s="19"/>
      <c r="B73" s="27"/>
      <c r="C73" s="5"/>
      <c r="D73" s="14"/>
    </row>
    <row r="74" spans="1:6" x14ac:dyDescent="0.25">
      <c r="A74" s="17" t="s">
        <v>61</v>
      </c>
      <c r="B74" s="31">
        <v>4800</v>
      </c>
      <c r="C74" s="10">
        <v>4800</v>
      </c>
      <c r="D74" s="37">
        <v>1520</v>
      </c>
    </row>
    <row r="75" spans="1:6" x14ac:dyDescent="0.25">
      <c r="A75" s="17"/>
      <c r="B75" s="25"/>
      <c r="C75" s="2"/>
      <c r="D75" s="14"/>
    </row>
    <row r="76" spans="1:6" s="46" customFormat="1" x14ac:dyDescent="0.25">
      <c r="A76" s="42" t="s">
        <v>62</v>
      </c>
      <c r="B76" s="55">
        <f>SUM(B74+B70+B67+B66+B60+B55+B52+B41+B32+B28)</f>
        <v>258536</v>
      </c>
      <c r="C76" s="44">
        <f>SUM(C74+C70+C67+C66+C60+C55+C52+C41+C32+C28)</f>
        <v>260786</v>
      </c>
      <c r="D76" s="41">
        <f>SUM(D28,D32,D41,D52,D55,D60,D66,D67,D70,D74)</f>
        <v>203016</v>
      </c>
      <c r="E76" s="45"/>
      <c r="F76" s="45"/>
    </row>
    <row r="77" spans="1:6" x14ac:dyDescent="0.25">
      <c r="A77" s="23" t="s">
        <v>63</v>
      </c>
      <c r="B77" s="35">
        <f>SUM(B24,-B76)</f>
        <v>-1976</v>
      </c>
      <c r="C77" s="13">
        <f>SUM(C24,-C76)</f>
        <v>6524</v>
      </c>
      <c r="D77" s="37">
        <f>SUM(D24, -D76)</f>
        <v>37724</v>
      </c>
    </row>
    <row r="78" spans="1:6" x14ac:dyDescent="0.25">
      <c r="A78" s="56"/>
      <c r="B78" s="60"/>
      <c r="C78" s="61"/>
      <c r="D78" s="58"/>
    </row>
    <row r="79" spans="1:6" x14ac:dyDescent="0.25">
      <c r="A79" s="62"/>
      <c r="B79" s="63"/>
      <c r="C79" s="64"/>
      <c r="D79" s="58"/>
    </row>
    <row r="80" spans="1:6" x14ac:dyDescent="0.25">
      <c r="A80" s="62"/>
      <c r="B80" s="63"/>
      <c r="C80" s="64"/>
      <c r="D80" s="58"/>
    </row>
    <row r="81" spans="1:4" x14ac:dyDescent="0.25">
      <c r="A81" s="62"/>
      <c r="B81" s="63"/>
      <c r="C81" s="64"/>
      <c r="D81" s="58"/>
    </row>
    <row r="82" spans="1:4" x14ac:dyDescent="0.25">
      <c r="A82" s="65"/>
      <c r="B82" s="66"/>
      <c r="C82" s="67"/>
      <c r="D82" s="58"/>
    </row>
    <row r="83" spans="1:4" x14ac:dyDescent="0.25">
      <c r="A83" s="68"/>
      <c r="B83" s="69"/>
      <c r="C83" s="70"/>
      <c r="D83" s="58"/>
    </row>
    <row r="84" spans="1:4" x14ac:dyDescent="0.25">
      <c r="A84" s="68"/>
      <c r="B84" s="69"/>
      <c r="C84" s="70"/>
      <c r="D84" s="58"/>
    </row>
    <row r="85" spans="1:4" x14ac:dyDescent="0.25">
      <c r="A85" s="68"/>
      <c r="B85" s="71"/>
      <c r="C85" s="70"/>
      <c r="D85" s="58"/>
    </row>
    <row r="86" spans="1:4" x14ac:dyDescent="0.25">
      <c r="A86" s="68"/>
      <c r="B86" s="72"/>
      <c r="C86" s="70"/>
      <c r="D86" s="58"/>
    </row>
    <row r="87" spans="1:4" x14ac:dyDescent="0.25">
      <c r="A87" s="68"/>
      <c r="B87" s="73"/>
      <c r="C87" s="70"/>
      <c r="D87" s="58"/>
    </row>
    <row r="88" spans="1:4" x14ac:dyDescent="0.25">
      <c r="A88" s="68"/>
      <c r="B88" s="74"/>
      <c r="C88" s="70"/>
      <c r="D88" s="58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Bagley</dc:creator>
  <cp:lastModifiedBy>Faith Bagley</cp:lastModifiedBy>
  <dcterms:created xsi:type="dcterms:W3CDTF">2020-05-05T15:52:16Z</dcterms:created>
  <dcterms:modified xsi:type="dcterms:W3CDTF">2020-07-15T19:42:21Z</dcterms:modified>
</cp:coreProperties>
</file>